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externalReferences>
    <externalReference r:id="rId2"/>
  </externalReferenc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72" i="1" l="1"/>
  <c r="G72" i="1"/>
  <c r="O70" i="1"/>
  <c r="K69" i="1"/>
  <c r="I69" i="1"/>
  <c r="O69" i="1" s="1"/>
  <c r="O68" i="1"/>
  <c r="K68" i="1"/>
  <c r="I68" i="1"/>
  <c r="I72" i="1" s="1"/>
  <c r="K67" i="1"/>
  <c r="O67" i="1" s="1"/>
  <c r="I67" i="1"/>
  <c r="M40" i="1"/>
  <c r="K40" i="1"/>
  <c r="I40" i="1"/>
  <c r="G40" i="1"/>
  <c r="M35" i="1"/>
  <c r="K31" i="1"/>
  <c r="G31" i="1"/>
  <c r="I31" i="1" s="1"/>
  <c r="M31" i="1" s="1"/>
  <c r="I29" i="1"/>
  <c r="M29" i="1" s="1"/>
  <c r="G29" i="1"/>
  <c r="G27" i="1"/>
  <c r="I27" i="1" s="1"/>
  <c r="M27" i="1" s="1"/>
  <c r="K25" i="1"/>
  <c r="M25" i="1" s="1"/>
  <c r="I25" i="1"/>
  <c r="M23" i="1"/>
  <c r="I23" i="1"/>
  <c r="G21" i="1"/>
  <c r="I21" i="1" s="1"/>
  <c r="M21" i="1" s="1"/>
  <c r="K19" i="1"/>
  <c r="G19" i="1"/>
  <c r="G33" i="1" s="1"/>
  <c r="G37" i="1" s="1"/>
  <c r="I17" i="1"/>
  <c r="M17" i="1" s="1"/>
  <c r="G17" i="1"/>
  <c r="M15" i="1"/>
  <c r="K15" i="1"/>
  <c r="I15" i="1"/>
  <c r="G15" i="1"/>
  <c r="M13" i="1"/>
  <c r="K13" i="1"/>
  <c r="K33" i="1" s="1"/>
  <c r="I13" i="1"/>
  <c r="G13" i="1"/>
  <c r="K66" i="1" l="1"/>
  <c r="K37" i="1"/>
  <c r="I19" i="1"/>
  <c r="M19" i="1" s="1"/>
  <c r="M33" i="1" s="1"/>
  <c r="M37" i="1" s="1"/>
  <c r="I33" i="1" l="1"/>
  <c r="I37" i="1" s="1"/>
  <c r="K72" i="1"/>
  <c r="O66" i="1"/>
  <c r="O72" i="1" s="1"/>
</calcChain>
</file>

<file path=xl/sharedStrings.xml><?xml version="1.0" encoding="utf-8"?>
<sst xmlns="http://schemas.openxmlformats.org/spreadsheetml/2006/main" count="107" uniqueCount="77">
  <si>
    <t>ASHBURY PARISH COUNCIL</t>
  </si>
  <si>
    <t>FINANCE REPORT TO 31 MARCH 2021</t>
  </si>
  <si>
    <t>RECEIPTS AND PAYMENTS – 2020/2021</t>
  </si>
  <si>
    <t>To 31 March 2021</t>
  </si>
  <si>
    <t>Budget item</t>
  </si>
  <si>
    <t>Full Year Budget</t>
  </si>
  <si>
    <t xml:space="preserve">  Budget Year-to-date </t>
  </si>
  <si>
    <t>Actual Year-to-date</t>
  </si>
  <si>
    <t>Variance</t>
  </si>
  <si>
    <t>Notes</t>
  </si>
  <si>
    <t>£</t>
  </si>
  <si>
    <t>Precept</t>
  </si>
  <si>
    <t>Administration</t>
  </si>
  <si>
    <t>Audit fees</t>
  </si>
  <si>
    <t>Insurance</t>
  </si>
  <si>
    <t>Grass-cutting – general</t>
  </si>
  <si>
    <t>Grass-cutting – old churchyard</t>
  </si>
  <si>
    <t>Covid-19 Support Group</t>
  </si>
  <si>
    <t>Poppy Wreath</t>
  </si>
  <si>
    <t>Parish Maintenance – transfer to reserve</t>
  </si>
  <si>
    <t>Village Green Future Maintenance – transfer to reserve</t>
  </si>
  <si>
    <t>Community Bus</t>
  </si>
  <si>
    <t>Total payments</t>
  </si>
  <si>
    <t>Surplus</t>
  </si>
  <si>
    <t>Section 106 – Wixes Piece</t>
  </si>
  <si>
    <t>Variance – (Positive; underspent), (negative; overspent)</t>
  </si>
  <si>
    <t>Notes:</t>
  </si>
  <si>
    <t>Additional hours worked by Clerk. We have started to incur costs for running the website. There are additional costs as a result of holding meetings virtually.</t>
  </si>
  <si>
    <t>Under budgeted.</t>
  </si>
  <si>
    <t>The grass cutting at the old churchyard will now be undertaken by the parish council so the second tranche is not payable to the Parochial Church Council.</t>
  </si>
  <si>
    <t>Unforeseen event when budget prepared.</t>
  </si>
  <si>
    <t>Service not started owing to Coronavirus.</t>
  </si>
  <si>
    <t>October ‘cuts’ not invoiced by 31 March. In addition, there was one cut in May and August, instead of the budgeted two.</t>
  </si>
  <si>
    <t>RESERVES – 2020/2021</t>
  </si>
  <si>
    <t>At 31 March 2020</t>
  </si>
  <si>
    <t>Receipts</t>
  </si>
  <si>
    <t>Payments</t>
  </si>
  <si>
    <t>Transfers</t>
  </si>
  <si>
    <t>At 31 March 2021</t>
  </si>
  <si>
    <t>Cash</t>
  </si>
  <si>
    <t>Made up of:</t>
  </si>
  <si>
    <t>General reserves</t>
  </si>
  <si>
    <t>Earmarked reserves – s106</t>
  </si>
  <si>
    <t>Earmarked reserves – Village Green</t>
  </si>
  <si>
    <t>Earmarked reserves – Parish maintenance</t>
  </si>
  <si>
    <t>Earmarked reserves – Village Green – Future maintenance</t>
  </si>
  <si>
    <t>1</t>
  </si>
  <si>
    <t>See Surplus above.</t>
  </si>
  <si>
    <t>2</t>
  </si>
  <si>
    <t>Mainly: £5,000 paid in respect of the landscaping retention and £360 for weed killing. VAT has now been recovered on these items. National Lottery grant for picnic tables received.</t>
  </si>
  <si>
    <t>Mainly for Idstone notice board and planting, less the transfer from General Reserves.</t>
  </si>
  <si>
    <t>Transfer from General Reserves.</t>
  </si>
  <si>
    <t>PAYMENT ITEMS – 2020/2021</t>
  </si>
  <si>
    <t>March 2021</t>
  </si>
  <si>
    <t>Date</t>
  </si>
  <si>
    <t>Payee</t>
  </si>
  <si>
    <t>Irrecoverable VAT</t>
  </si>
  <si>
    <t>01.03.21</t>
  </si>
  <si>
    <t>Expenses</t>
  </si>
  <si>
    <t>Expenses – printer paper</t>
  </si>
  <si>
    <t>Expenses – Zoom</t>
  </si>
  <si>
    <t>Expenses – anti-virus software</t>
  </si>
  <si>
    <t>10.03.21</t>
  </si>
  <si>
    <t>DCK Accounting Solutions</t>
  </si>
  <si>
    <t>Quarterly payroll fee</t>
  </si>
  <si>
    <t>Oxfordshire Association of Local Councils</t>
  </si>
  <si>
    <t>Annual subscription fee</t>
  </si>
  <si>
    <t>16.03.21</t>
  </si>
  <si>
    <t>Oxfordshire Neighbourhood Plans Alliance</t>
  </si>
  <si>
    <t>22.03.21</t>
  </si>
  <si>
    <t>Expenses – paper and ink – Covid-19 team</t>
  </si>
  <si>
    <t>26.03.21</t>
  </si>
  <si>
    <t>1&amp;1 Ionos Ltd</t>
  </si>
  <si>
    <t>Website – DD</t>
  </si>
  <si>
    <t>29.03.21</t>
  </si>
  <si>
    <t>30.03.21</t>
  </si>
  <si>
    <t>Year end payroll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</si>
</sst>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#.00"/>
  </numFmts>
  <fonts count="3" x14ac:knownFonts="1"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Border="1"/>
    <xf numFmtId="3" fontId="0" fillId="0" borderId="1" xfId="0" applyNumberFormat="1" applyBorder="1"/>
    <xf numFmtId="3" fontId="1" fillId="0" borderId="0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2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t-pcowx/FinanceReportto3103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d budget 20202021"/>
      <sheetName val="30 APRIL 2020 - COUNCIL ONLY"/>
      <sheetName val="30 APRIL 2020 - PUBLIC SUMMARY"/>
      <sheetName val="31 MAY 2020 - COUNCIL ONLY"/>
      <sheetName val="31 MAY 2020 - PUBLIC SUMMARY"/>
      <sheetName val="30 JUNE 2020 - COUNCIL ONLY"/>
      <sheetName val="30 JUNE 2020 - PUBLIC SUMMARY"/>
      <sheetName val="31 AUGUST 2020 - COUNCIL ONLY"/>
      <sheetName val="31 AUGUST 2020 - PUBLIC SUMMARY"/>
      <sheetName val="31 OCTOBER 2020 - COUNCIL ONLY"/>
      <sheetName val="31 OCTOBER 2020 - PUBLIC SUMMAR"/>
      <sheetName val="31 DECEMBER 2020 - COUNCIL ONLY"/>
      <sheetName val="31 DECEMBER 2020 - PUBLIC SUMMA"/>
      <sheetName val="28 FEBRUARY 2021 - COUNCIL ONLY"/>
      <sheetName val="28 FEBRUARY 2021 - PUBLIC SUMMA"/>
      <sheetName val="31 MARCH 2021 - COUNCIL ONLY"/>
      <sheetName val="31 MARCH 2021 - PUBLIC SUMMARY"/>
      <sheetName val="notes"/>
    </sheetNames>
    <sheetDataSet>
      <sheetData sheetId="0"/>
      <sheetData sheetId="1">
        <row r="11">
          <cell r="G11">
            <v>2520</v>
          </cell>
        </row>
        <row r="12">
          <cell r="G12">
            <v>152</v>
          </cell>
        </row>
        <row r="14">
          <cell r="G14">
            <v>206</v>
          </cell>
        </row>
        <row r="16">
          <cell r="G16">
            <v>368</v>
          </cell>
        </row>
        <row r="17">
          <cell r="G17">
            <v>150</v>
          </cell>
        </row>
        <row r="19">
          <cell r="G19">
            <v>227</v>
          </cell>
        </row>
        <row r="21">
          <cell r="G21">
            <v>541</v>
          </cell>
        </row>
        <row r="23">
          <cell r="G23">
            <v>1560</v>
          </cell>
        </row>
        <row r="25">
          <cell r="G25">
            <v>86</v>
          </cell>
        </row>
        <row r="27">
          <cell r="G27">
            <v>750</v>
          </cell>
        </row>
        <row r="28">
          <cell r="G28">
            <v>1750</v>
          </cell>
        </row>
        <row r="29">
          <cell r="G29">
            <v>1415</v>
          </cell>
        </row>
        <row r="52">
          <cell r="G52">
            <v>2151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I56">
            <v>2151</v>
          </cell>
          <cell r="K56">
            <v>1589</v>
          </cell>
        </row>
        <row r="74">
          <cell r="I74">
            <v>-255</v>
          </cell>
          <cell r="K74">
            <v>1844</v>
          </cell>
        </row>
        <row r="76">
          <cell r="I76">
            <v>-44</v>
          </cell>
          <cell r="K76">
            <v>2014</v>
          </cell>
        </row>
      </sheetData>
      <sheetData sheetId="14"/>
      <sheetData sheetId="15">
        <row r="11">
          <cell r="K11">
            <v>2748</v>
          </cell>
        </row>
        <row r="12">
          <cell r="K12">
            <v>255</v>
          </cell>
        </row>
        <row r="13">
          <cell r="K13">
            <v>-36</v>
          </cell>
        </row>
        <row r="14">
          <cell r="K14">
            <v>240</v>
          </cell>
        </row>
        <row r="17">
          <cell r="K17">
            <v>167</v>
          </cell>
        </row>
        <row r="18">
          <cell r="K18">
            <v>-11</v>
          </cell>
        </row>
        <row r="19">
          <cell r="K19">
            <v>246</v>
          </cell>
        </row>
        <row r="20">
          <cell r="K20">
            <v>-23</v>
          </cell>
        </row>
        <row r="21">
          <cell r="K21">
            <v>1020</v>
          </cell>
        </row>
        <row r="22">
          <cell r="K22">
            <v>-129</v>
          </cell>
        </row>
        <row r="25">
          <cell r="K25">
            <v>110</v>
          </cell>
        </row>
        <row r="26">
          <cell r="K26">
            <v>169</v>
          </cell>
        </row>
        <row r="28">
          <cell r="K28">
            <v>50</v>
          </cell>
        </row>
        <row r="32">
          <cell r="K32">
            <v>-2</v>
          </cell>
        </row>
        <row r="75">
          <cell r="I75">
            <v>-7126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zoomScaleNormal="100" workbookViewId="0">
      <selection activeCell="E24" sqref="E24"/>
    </sheetView>
  </sheetViews>
  <sheetFormatPr defaultColWidth="12" defaultRowHeight="12.75" x14ac:dyDescent="0.2"/>
  <cols>
    <col min="16" max="17" width="5.140625" customWidth="1"/>
  </cols>
  <sheetData>
    <row r="1" spans="1:17" x14ac:dyDescent="0.2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" t="s">
        <v>3</v>
      </c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</row>
    <row r="9" spans="1:17" x14ac:dyDescent="0.2">
      <c r="A9" s="1" t="s">
        <v>4</v>
      </c>
      <c r="B9" s="1"/>
      <c r="E9" s="3"/>
      <c r="G9" s="3" t="s">
        <v>5</v>
      </c>
      <c r="H9" s="1"/>
      <c r="I9" s="3" t="s">
        <v>6</v>
      </c>
      <c r="J9" s="1"/>
      <c r="K9" s="1" t="s">
        <v>7</v>
      </c>
      <c r="L9" s="1"/>
      <c r="M9" s="3" t="s">
        <v>8</v>
      </c>
      <c r="O9" s="3" t="s">
        <v>9</v>
      </c>
    </row>
    <row r="10" spans="1:17" x14ac:dyDescent="0.2">
      <c r="A10" s="1"/>
      <c r="B10" s="1"/>
      <c r="E10" s="3"/>
      <c r="G10" s="3" t="s">
        <v>10</v>
      </c>
      <c r="H10" s="1"/>
      <c r="I10" s="3" t="s">
        <v>10</v>
      </c>
      <c r="J10" s="1"/>
      <c r="K10" s="3" t="s">
        <v>10</v>
      </c>
      <c r="L10" s="4"/>
      <c r="M10" s="3" t="s">
        <v>10</v>
      </c>
    </row>
    <row r="11" spans="1:17" x14ac:dyDescent="0.2">
      <c r="A11" s="1" t="s">
        <v>11</v>
      </c>
      <c r="G11" s="5"/>
      <c r="H11" s="2"/>
      <c r="I11" s="2"/>
      <c r="J11" s="2"/>
      <c r="K11" s="2"/>
      <c r="L11" s="2"/>
      <c r="M11" s="1"/>
    </row>
    <row r="13" spans="1:17" x14ac:dyDescent="0.2">
      <c r="A13" t="s">
        <v>12</v>
      </c>
      <c r="E13" s="5"/>
      <c r="F13" s="5"/>
      <c r="G13" s="5">
        <f>+'[1]30 APRIL 2020 - COUNCIL ONLY'!G11+'[1]30 APRIL 2020 - COUNCIL ONLY'!G12+'[1]30 APRIL 2020 - COUNCIL ONLY'!G17+'[1]30 APRIL 2020 - COUNCIL ONLY'!G19+'[1]30 APRIL 2020 - COUNCIL ONLY'!G25</f>
        <v>3135</v>
      </c>
      <c r="H13" s="5"/>
      <c r="I13" s="5">
        <f>+G13</f>
        <v>3135</v>
      </c>
      <c r="J13" s="5"/>
      <c r="K13" s="5">
        <f>+'[1]31 MARCH 2021 - COUNCIL ONLY'!K12+'[1]31 MARCH 2021 - COUNCIL ONLY'!K13+'[1]31 MARCH 2021 - COUNCIL ONLY'!K18+'[1]31 MARCH 2021 - COUNCIL ONLY'!K20+'[1]31 MARCH 2021 - COUNCIL ONLY'!K11+'[1]31 MARCH 2021 - COUNCIL ONLY'!K17+'[1]31 MARCH 2021 - COUNCIL ONLY'!K19+'[1]31 MARCH 2021 - COUNCIL ONLY'!K25+'[1]31 MARCH 2021 - COUNCIL ONLY'!K26</f>
        <v>3625</v>
      </c>
      <c r="L13" s="5"/>
      <c r="M13" s="5">
        <f>+I13-K13</f>
        <v>-490</v>
      </c>
      <c r="O13" s="6">
        <v>1</v>
      </c>
    </row>
    <row r="14" spans="1:17" x14ac:dyDescent="0.2">
      <c r="E14" s="5"/>
      <c r="F14" s="5"/>
      <c r="G14" s="5"/>
      <c r="H14" s="5"/>
      <c r="I14" s="5"/>
      <c r="J14" s="5"/>
      <c r="K14" s="5"/>
      <c r="L14" s="5"/>
      <c r="M14" s="5"/>
    </row>
    <row r="15" spans="1:17" x14ac:dyDescent="0.2">
      <c r="A15" t="s">
        <v>13</v>
      </c>
      <c r="E15" s="5"/>
      <c r="F15" s="5"/>
      <c r="G15" s="5">
        <f>+'[1]30 APRIL 2020 - COUNCIL ONLY'!G14</f>
        <v>206</v>
      </c>
      <c r="H15" s="5"/>
      <c r="I15" s="5">
        <f>+G15</f>
        <v>206</v>
      </c>
      <c r="J15" s="5"/>
      <c r="K15" s="5">
        <f>+'[1]31 MARCH 2021 - COUNCIL ONLY'!K14</f>
        <v>240</v>
      </c>
      <c r="L15" s="5"/>
      <c r="M15" s="5">
        <f>+I15-K15</f>
        <v>-34</v>
      </c>
      <c r="O15" s="6"/>
    </row>
    <row r="16" spans="1:17" x14ac:dyDescent="0.2">
      <c r="E16" s="5"/>
      <c r="F16" s="5"/>
      <c r="G16" s="5"/>
      <c r="H16" s="5"/>
      <c r="I16" s="5"/>
      <c r="J16" s="5"/>
      <c r="K16" s="5"/>
      <c r="L16" s="5"/>
      <c r="M16" s="5"/>
    </row>
    <row r="17" spans="1:15" x14ac:dyDescent="0.2">
      <c r="A17" t="s">
        <v>14</v>
      </c>
      <c r="E17" s="5"/>
      <c r="F17" s="5"/>
      <c r="G17" s="5">
        <f>+'[1]30 APRIL 2020 - COUNCIL ONLY'!G16</f>
        <v>368</v>
      </c>
      <c r="H17" s="5"/>
      <c r="I17" s="5">
        <f>+G17</f>
        <v>368</v>
      </c>
      <c r="J17" s="5"/>
      <c r="K17" s="5">
        <v>351</v>
      </c>
      <c r="L17" s="5"/>
      <c r="M17" s="5">
        <f>+I17-K17</f>
        <v>17</v>
      </c>
      <c r="O17" s="2"/>
    </row>
    <row r="18" spans="1:15" x14ac:dyDescent="0.2">
      <c r="E18" s="5"/>
      <c r="F18" s="5"/>
      <c r="G18" s="5"/>
      <c r="H18" s="5"/>
      <c r="I18" s="5"/>
      <c r="J18" s="5"/>
      <c r="K18" s="5"/>
      <c r="L18" s="5"/>
      <c r="M18" s="5"/>
    </row>
    <row r="19" spans="1:15" x14ac:dyDescent="0.2">
      <c r="A19" t="s">
        <v>15</v>
      </c>
      <c r="E19" s="5"/>
      <c r="F19" s="5"/>
      <c r="G19" s="5">
        <f>+'[1]30 APRIL 2020 - COUNCIL ONLY'!G21</f>
        <v>541</v>
      </c>
      <c r="H19" s="5"/>
      <c r="I19" s="5">
        <f>+G19</f>
        <v>541</v>
      </c>
      <c r="J19" s="5"/>
      <c r="K19" s="5">
        <f>+'[1]31 MARCH 2021 - COUNCIL ONLY'!K21+'[1]31 MARCH 2021 - COUNCIL ONLY'!K22</f>
        <v>891</v>
      </c>
      <c r="L19" s="5"/>
      <c r="M19" s="5">
        <f>+I19-K19</f>
        <v>-350</v>
      </c>
      <c r="O19" s="6">
        <v>2</v>
      </c>
    </row>
    <row r="20" spans="1:15" x14ac:dyDescent="0.2">
      <c r="E20" s="5"/>
      <c r="F20" s="5"/>
      <c r="G20" s="5"/>
      <c r="H20" s="5"/>
      <c r="I20" s="5"/>
      <c r="J20" s="5"/>
      <c r="K20" s="5"/>
      <c r="L20" s="5"/>
      <c r="M20" s="5"/>
    </row>
    <row r="21" spans="1:15" x14ac:dyDescent="0.2">
      <c r="A21" t="s">
        <v>16</v>
      </c>
      <c r="E21" s="5"/>
      <c r="F21" s="5"/>
      <c r="G21" s="5">
        <f>+'[1]30 APRIL 2020 - COUNCIL ONLY'!G23</f>
        <v>1560</v>
      </c>
      <c r="H21" s="5"/>
      <c r="I21" s="5">
        <f>+G21</f>
        <v>1560</v>
      </c>
      <c r="J21" s="5"/>
      <c r="K21" s="5">
        <v>780</v>
      </c>
      <c r="L21" s="5"/>
      <c r="M21" s="5">
        <f>+I21-K21</f>
        <v>780</v>
      </c>
      <c r="O21" s="6">
        <v>3</v>
      </c>
    </row>
    <row r="22" spans="1:15" x14ac:dyDescent="0.2">
      <c r="E22" s="5"/>
      <c r="F22" s="5"/>
      <c r="G22" s="5"/>
      <c r="H22" s="5"/>
      <c r="I22" s="5"/>
      <c r="J22" s="5"/>
      <c r="K22" s="5"/>
      <c r="L22" s="5"/>
      <c r="M22" s="5"/>
    </row>
    <row r="23" spans="1:15" x14ac:dyDescent="0.2">
      <c r="A23" t="s">
        <v>17</v>
      </c>
      <c r="E23" s="5"/>
      <c r="F23" s="5"/>
      <c r="G23" s="5">
        <v>0</v>
      </c>
      <c r="H23" s="5"/>
      <c r="I23" s="5">
        <f>+G23</f>
        <v>0</v>
      </c>
      <c r="J23" s="5"/>
      <c r="K23" s="5">
        <v>193</v>
      </c>
      <c r="L23" s="5"/>
      <c r="M23" s="5">
        <f>+I23-K23</f>
        <v>-193</v>
      </c>
      <c r="O23" s="6">
        <v>4</v>
      </c>
    </row>
    <row r="24" spans="1:15" x14ac:dyDescent="0.2">
      <c r="E24" s="5"/>
      <c r="F24" s="5"/>
      <c r="G24" s="5"/>
      <c r="H24" s="5"/>
      <c r="I24" s="5"/>
      <c r="J24" s="5"/>
      <c r="K24" s="5"/>
      <c r="L24" s="5"/>
      <c r="M24" s="5"/>
    </row>
    <row r="25" spans="1:15" x14ac:dyDescent="0.2">
      <c r="A25" t="s">
        <v>18</v>
      </c>
      <c r="E25" s="5"/>
      <c r="F25" s="5"/>
      <c r="G25" s="5">
        <v>0</v>
      </c>
      <c r="H25" s="5"/>
      <c r="I25" s="5">
        <f>+G25</f>
        <v>0</v>
      </c>
      <c r="J25" s="5"/>
      <c r="K25" s="5">
        <f>+'[1]31 MARCH 2021 - COUNCIL ONLY'!K28</f>
        <v>50</v>
      </c>
      <c r="L25" s="5"/>
      <c r="M25" s="5">
        <f>+I25-K25</f>
        <v>-50</v>
      </c>
    </row>
    <row r="26" spans="1:15" x14ac:dyDescent="0.2">
      <c r="E26" s="5"/>
      <c r="F26" s="5"/>
      <c r="G26" s="5"/>
      <c r="H26" s="5"/>
      <c r="I26" s="5"/>
      <c r="J26" s="5"/>
      <c r="K26" s="5"/>
      <c r="L26" s="5"/>
      <c r="M26" s="5"/>
    </row>
    <row r="27" spans="1:15" x14ac:dyDescent="0.2">
      <c r="A27" s="2" t="s">
        <v>19</v>
      </c>
      <c r="E27" s="5"/>
      <c r="F27" s="5"/>
      <c r="G27" s="5">
        <f>+'[1]30 APRIL 2020 - COUNCIL ONLY'!G27</f>
        <v>750</v>
      </c>
      <c r="H27" s="5"/>
      <c r="I27" s="5">
        <f>+G27</f>
        <v>750</v>
      </c>
      <c r="J27" s="5"/>
      <c r="K27" s="5">
        <v>750</v>
      </c>
      <c r="L27" s="5"/>
      <c r="M27" s="5">
        <f>+I27-K27</f>
        <v>0</v>
      </c>
      <c r="O27" s="6"/>
    </row>
    <row r="28" spans="1:15" x14ac:dyDescent="0.2">
      <c r="A28" s="2"/>
      <c r="E28" s="5"/>
      <c r="F28" s="5"/>
      <c r="G28" s="5"/>
      <c r="H28" s="5"/>
      <c r="I28" s="5"/>
      <c r="J28" s="5"/>
      <c r="K28" s="5"/>
      <c r="L28" s="5"/>
      <c r="M28" s="5"/>
      <c r="O28" s="6"/>
    </row>
    <row r="29" spans="1:15" x14ac:dyDescent="0.2">
      <c r="A29" s="2" t="s">
        <v>20</v>
      </c>
      <c r="E29" s="5"/>
      <c r="F29" s="5"/>
      <c r="G29" s="5">
        <f>+'[1]30 APRIL 2020 - COUNCIL ONLY'!G28</f>
        <v>1750</v>
      </c>
      <c r="H29" s="5"/>
      <c r="I29" s="5">
        <f>+G29</f>
        <v>1750</v>
      </c>
      <c r="J29" s="5"/>
      <c r="K29" s="5">
        <v>1750</v>
      </c>
      <c r="L29" s="5"/>
      <c r="M29" s="5">
        <f>+I29-K29</f>
        <v>0</v>
      </c>
      <c r="O29" s="6"/>
    </row>
    <row r="30" spans="1:15" x14ac:dyDescent="0.2">
      <c r="E30" s="5"/>
      <c r="F30" s="5"/>
      <c r="G30" s="5"/>
      <c r="H30" s="5"/>
      <c r="I30" s="5"/>
      <c r="J30" s="5"/>
      <c r="K30" s="5"/>
      <c r="L30" s="5"/>
      <c r="M30" s="5"/>
    </row>
    <row r="31" spans="1:15" x14ac:dyDescent="0.2">
      <c r="A31" t="s">
        <v>21</v>
      </c>
      <c r="E31" s="5"/>
      <c r="F31" s="5"/>
      <c r="G31" s="5">
        <f>+'[1]30 APRIL 2020 - COUNCIL ONLY'!G29</f>
        <v>1415</v>
      </c>
      <c r="H31" s="5"/>
      <c r="I31" s="5">
        <f>+G31</f>
        <v>1415</v>
      </c>
      <c r="J31" s="5"/>
      <c r="K31" s="5">
        <f>+'[1]31 MARCH 2021 - COUNCIL ONLY'!K31+'[1]31 MARCH 2021 - COUNCIL ONLY'!K32</f>
        <v>-2</v>
      </c>
      <c r="L31" s="5"/>
      <c r="M31" s="5">
        <f>+I31-K31</f>
        <v>1417</v>
      </c>
      <c r="O31" s="6">
        <v>5</v>
      </c>
    </row>
    <row r="32" spans="1:15" x14ac:dyDescent="0.2">
      <c r="E32" s="5"/>
      <c r="F32" s="5"/>
      <c r="G32" s="5"/>
      <c r="H32" s="5"/>
      <c r="I32" s="5"/>
      <c r="J32" s="5"/>
      <c r="K32" s="5"/>
      <c r="L32" s="5"/>
      <c r="M32" s="5"/>
    </row>
    <row r="33" spans="1:15" x14ac:dyDescent="0.2">
      <c r="A33" t="s">
        <v>22</v>
      </c>
      <c r="E33" s="7"/>
      <c r="F33" s="5"/>
      <c r="G33" s="8">
        <f>SUM(G12:G32)</f>
        <v>9725</v>
      </c>
      <c r="H33" s="5"/>
      <c r="I33" s="8">
        <f>SUM(I12:I32)</f>
        <v>9725</v>
      </c>
      <c r="J33" s="5"/>
      <c r="K33" s="8">
        <f>SUM(K12:K32)</f>
        <v>8628</v>
      </c>
      <c r="L33" s="5"/>
      <c r="M33" s="8">
        <f>SUM(M12:M32)</f>
        <v>1097</v>
      </c>
    </row>
    <row r="34" spans="1:15" x14ac:dyDescent="0.2">
      <c r="E34" s="5"/>
      <c r="F34" s="5"/>
      <c r="G34" s="5"/>
      <c r="H34" s="5"/>
      <c r="I34" s="5"/>
      <c r="J34" s="5"/>
      <c r="K34" s="5"/>
      <c r="L34" s="5"/>
      <c r="M34" s="5"/>
    </row>
    <row r="35" spans="1:15" x14ac:dyDescent="0.2">
      <c r="A35" t="s">
        <v>11</v>
      </c>
      <c r="E35" s="5"/>
      <c r="F35" s="5"/>
      <c r="G35" s="5">
        <v>9984</v>
      </c>
      <c r="H35" s="5"/>
      <c r="I35" s="5">
        <v>9984</v>
      </c>
      <c r="J35" s="5"/>
      <c r="K35" s="5">
        <v>9984</v>
      </c>
      <c r="L35" s="5"/>
      <c r="M35" s="5">
        <f>+I35-K35</f>
        <v>0</v>
      </c>
    </row>
    <row r="36" spans="1:15" x14ac:dyDescent="0.2">
      <c r="E36" s="5"/>
      <c r="F36" s="5"/>
      <c r="G36" s="5"/>
      <c r="H36" s="5"/>
      <c r="I36" s="5"/>
      <c r="J36" s="5"/>
      <c r="K36" s="5"/>
      <c r="L36" s="5"/>
      <c r="M36" s="5"/>
    </row>
    <row r="37" spans="1:15" x14ac:dyDescent="0.2">
      <c r="A37" t="s">
        <v>23</v>
      </c>
      <c r="E37" s="9"/>
      <c r="F37" s="10"/>
      <c r="G37" s="11">
        <f>+G35-G33</f>
        <v>259</v>
      </c>
      <c r="H37" s="10"/>
      <c r="I37" s="11">
        <f>+I35-I33</f>
        <v>259</v>
      </c>
      <c r="J37" s="10"/>
      <c r="K37" s="11">
        <f>+K35-K33</f>
        <v>1356</v>
      </c>
      <c r="L37" s="10"/>
      <c r="M37" s="11">
        <f>+M35+M33</f>
        <v>1097</v>
      </c>
    </row>
    <row r="38" spans="1:15" x14ac:dyDescent="0.2">
      <c r="E38" s="10"/>
      <c r="F38" s="10"/>
      <c r="G38" s="10"/>
      <c r="H38" s="10"/>
      <c r="I38" s="10"/>
      <c r="J38" s="10"/>
      <c r="K38" s="10"/>
      <c r="L38" s="10"/>
      <c r="M38" s="10"/>
    </row>
    <row r="39" spans="1:15" x14ac:dyDescent="0.2">
      <c r="E39" s="10"/>
      <c r="F39" s="10"/>
      <c r="G39" s="10"/>
      <c r="H39" s="10"/>
      <c r="I39" s="10"/>
      <c r="J39" s="10"/>
      <c r="K39" s="10"/>
      <c r="L39" s="10"/>
      <c r="M39" s="10"/>
    </row>
    <row r="40" spans="1:15" x14ac:dyDescent="0.2">
      <c r="A40" t="s">
        <v>24</v>
      </c>
      <c r="E40" s="9"/>
      <c r="F40" s="10"/>
      <c r="G40" s="12">
        <f>+'[1]30 APRIL 2020 - COUNCIL ONLY'!G52</f>
        <v>2151</v>
      </c>
      <c r="H40" s="10"/>
      <c r="I40" s="12">
        <f>+'[1]28 FEBRUARY 2021 - COUNCIL ONLY'!I56</f>
        <v>2151</v>
      </c>
      <c r="J40" s="10"/>
      <c r="K40" s="12">
        <f>+'[1]28 FEBRUARY 2021 - COUNCIL ONLY'!K56</f>
        <v>1589</v>
      </c>
      <c r="L40" s="10"/>
      <c r="M40" s="12">
        <f>+I40-K40</f>
        <v>562</v>
      </c>
      <c r="O40" s="6">
        <v>6</v>
      </c>
    </row>
    <row r="41" spans="1:15" x14ac:dyDescent="0.2">
      <c r="E41" s="5"/>
      <c r="F41" s="5"/>
      <c r="G41" s="5"/>
      <c r="H41" s="5"/>
      <c r="I41" s="5"/>
      <c r="J41" s="5"/>
      <c r="K41" s="5"/>
      <c r="L41" s="5"/>
      <c r="M41" s="5"/>
    </row>
    <row r="42" spans="1:15" x14ac:dyDescent="0.2">
      <c r="E42" s="5"/>
      <c r="F42" s="5"/>
      <c r="G42" s="5"/>
      <c r="H42" s="5"/>
      <c r="I42" s="5"/>
      <c r="J42" s="5"/>
      <c r="K42" s="5"/>
      <c r="L42" s="5"/>
      <c r="M42" s="5"/>
    </row>
    <row r="43" spans="1:15" x14ac:dyDescent="0.2">
      <c r="E43" s="5"/>
      <c r="F43" s="5"/>
      <c r="G43" s="5"/>
      <c r="H43" s="5"/>
      <c r="I43" s="5"/>
      <c r="J43" s="2" t="s">
        <v>25</v>
      </c>
      <c r="L43" s="5"/>
      <c r="M43" s="5"/>
    </row>
    <row r="44" spans="1:15" x14ac:dyDescent="0.2">
      <c r="E44" s="5"/>
      <c r="F44" s="5"/>
      <c r="G44" s="5"/>
      <c r="H44" s="5"/>
      <c r="I44" s="5"/>
      <c r="J44" s="5"/>
      <c r="K44" s="5"/>
      <c r="L44" s="5"/>
      <c r="M44" s="5"/>
    </row>
    <row r="45" spans="1:15" x14ac:dyDescent="0.2">
      <c r="A45" s="1" t="s">
        <v>26</v>
      </c>
      <c r="E45" s="5"/>
      <c r="F45" s="5"/>
      <c r="G45" s="5"/>
      <c r="H45" s="5"/>
      <c r="I45" s="5"/>
      <c r="J45" s="5"/>
      <c r="K45" s="5"/>
      <c r="L45" s="5"/>
      <c r="M45" s="5"/>
    </row>
    <row r="46" spans="1:15" x14ac:dyDescent="0.2">
      <c r="A46" s="13">
        <v>1</v>
      </c>
      <c r="B46" t="s">
        <v>27</v>
      </c>
      <c r="E46" s="5"/>
      <c r="F46" s="5"/>
      <c r="G46" s="5"/>
      <c r="H46" s="5"/>
      <c r="I46" s="5"/>
      <c r="J46" s="5"/>
      <c r="K46" s="5"/>
      <c r="L46" s="5"/>
      <c r="M46" s="5"/>
    </row>
    <row r="47" spans="1:15" x14ac:dyDescent="0.2">
      <c r="A47" s="13">
        <v>2</v>
      </c>
      <c r="B47" s="2" t="s">
        <v>28</v>
      </c>
      <c r="E47" s="5"/>
      <c r="F47" s="5"/>
      <c r="G47" s="5"/>
      <c r="H47" s="5"/>
      <c r="I47" s="5"/>
      <c r="J47" s="5"/>
      <c r="K47" s="5"/>
      <c r="L47" s="5"/>
      <c r="M47" s="5"/>
    </row>
    <row r="48" spans="1:15" x14ac:dyDescent="0.2">
      <c r="A48" s="13">
        <v>3</v>
      </c>
      <c r="B48" s="2" t="s">
        <v>29</v>
      </c>
      <c r="E48" s="5"/>
      <c r="F48" s="5"/>
      <c r="G48" s="5"/>
      <c r="H48" s="5"/>
      <c r="I48" s="5"/>
      <c r="J48" s="5"/>
      <c r="K48" s="5"/>
      <c r="L48" s="5"/>
      <c r="M48" s="5"/>
    </row>
    <row r="49" spans="1:22" x14ac:dyDescent="0.2">
      <c r="A49" s="13">
        <v>4</v>
      </c>
      <c r="B49" s="2" t="s">
        <v>30</v>
      </c>
    </row>
    <row r="50" spans="1:22" x14ac:dyDescent="0.2">
      <c r="A50" s="6">
        <v>5</v>
      </c>
      <c r="B50" s="2" t="s">
        <v>31</v>
      </c>
    </row>
    <row r="51" spans="1:22" x14ac:dyDescent="0.2">
      <c r="A51" s="6">
        <v>6</v>
      </c>
      <c r="B51" s="2" t="s">
        <v>32</v>
      </c>
    </row>
    <row r="54" spans="1:22" x14ac:dyDescent="0.2">
      <c r="A54" s="1" t="s">
        <v>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2" x14ac:dyDescent="0.2">
      <c r="A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2" x14ac:dyDescent="0.2">
      <c r="A56" s="1" t="s">
        <v>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22" x14ac:dyDescent="0.2">
      <c r="A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22" x14ac:dyDescent="0.2">
      <c r="A58" s="1" t="s">
        <v>33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22" x14ac:dyDescent="0.2">
      <c r="A59" s="1" t="s">
        <v>3</v>
      </c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</row>
    <row r="60" spans="1:22" x14ac:dyDescent="0.2">
      <c r="C60" s="5"/>
      <c r="D60" s="2"/>
      <c r="E60" s="2"/>
      <c r="F60" s="5"/>
      <c r="G60" s="2"/>
      <c r="H60" s="2"/>
      <c r="I60" s="5"/>
      <c r="J60" s="5"/>
      <c r="K60" s="2"/>
      <c r="L60" s="2"/>
      <c r="O60" s="1"/>
      <c r="P60" s="14"/>
      <c r="Q60" s="2"/>
      <c r="R60" s="2"/>
      <c r="U60" s="2"/>
      <c r="V60" s="2"/>
    </row>
    <row r="61" spans="1:22" x14ac:dyDescent="0.2">
      <c r="C61" s="5"/>
      <c r="D61" s="2"/>
      <c r="E61" s="1"/>
      <c r="G61" s="14" t="s">
        <v>34</v>
      </c>
      <c r="I61" s="3" t="s">
        <v>35</v>
      </c>
      <c r="J61" s="3"/>
      <c r="K61" s="3" t="s">
        <v>36</v>
      </c>
      <c r="L61" s="3"/>
      <c r="M61" s="3" t="s">
        <v>37</v>
      </c>
      <c r="O61" s="14" t="s">
        <v>38</v>
      </c>
      <c r="P61" s="3"/>
      <c r="Q61" s="3" t="s">
        <v>9</v>
      </c>
      <c r="R61" s="2"/>
      <c r="U61" s="2"/>
      <c r="V61" s="2"/>
    </row>
    <row r="62" spans="1:22" x14ac:dyDescent="0.2">
      <c r="C62" s="2"/>
      <c r="D62" s="2"/>
      <c r="E62" s="1"/>
      <c r="G62" s="3" t="s">
        <v>10</v>
      </c>
      <c r="I62" s="3" t="s">
        <v>10</v>
      </c>
      <c r="K62" s="3" t="s">
        <v>10</v>
      </c>
      <c r="M62" s="3" t="s">
        <v>10</v>
      </c>
      <c r="O62" s="3" t="s">
        <v>10</v>
      </c>
      <c r="P62" s="10"/>
      <c r="Q62" s="2"/>
      <c r="R62" s="2"/>
      <c r="U62" s="2"/>
      <c r="V62" s="2"/>
    </row>
    <row r="63" spans="1:22" x14ac:dyDescent="0.2">
      <c r="A63" s="2" t="s">
        <v>39</v>
      </c>
      <c r="C63" s="2"/>
      <c r="D63" s="2"/>
      <c r="E63" s="2"/>
      <c r="G63" s="10">
        <v>46554</v>
      </c>
      <c r="O63" s="10">
        <v>48216</v>
      </c>
      <c r="P63" s="2"/>
      <c r="Q63" s="2"/>
      <c r="R63" s="2"/>
      <c r="U63" s="2"/>
      <c r="V63" s="2"/>
    </row>
    <row r="64" spans="1:22" x14ac:dyDescent="0.2">
      <c r="C64" s="2"/>
      <c r="D64" s="2"/>
      <c r="E64" s="2"/>
      <c r="G64" s="5"/>
      <c r="O64" s="5"/>
      <c r="P64" s="2"/>
      <c r="Q64" s="2"/>
      <c r="R64" s="2"/>
      <c r="U64" s="2"/>
      <c r="V64" s="2"/>
    </row>
    <row r="65" spans="1:22" x14ac:dyDescent="0.2">
      <c r="A65" s="2" t="s">
        <v>40</v>
      </c>
      <c r="C65" s="2"/>
      <c r="D65" s="2"/>
      <c r="E65" s="2"/>
      <c r="G65" s="5"/>
      <c r="I65" s="5"/>
      <c r="J65" s="5"/>
      <c r="K65" s="5"/>
      <c r="L65" s="5"/>
      <c r="M65" s="5"/>
      <c r="O65" s="5"/>
      <c r="P65" s="5"/>
      <c r="Q65" s="2"/>
      <c r="R65" s="2"/>
      <c r="V65" s="2"/>
    </row>
    <row r="66" spans="1:22" x14ac:dyDescent="0.2">
      <c r="A66" s="2" t="s">
        <v>41</v>
      </c>
      <c r="C66" s="2"/>
      <c r="D66" s="2"/>
      <c r="E66" s="2"/>
      <c r="G66" s="5">
        <v>11163</v>
      </c>
      <c r="I66" s="5">
        <v>-9984</v>
      </c>
      <c r="J66" s="5"/>
      <c r="K66" s="5">
        <f>+K33-2500</f>
        <v>6128</v>
      </c>
      <c r="L66" s="5"/>
      <c r="M66" s="5">
        <v>2500</v>
      </c>
      <c r="O66" s="10">
        <f>+G66-I66-K66-M66</f>
        <v>12519</v>
      </c>
      <c r="P66" s="5"/>
      <c r="Q66" s="6">
        <v>1</v>
      </c>
      <c r="R66" s="2"/>
      <c r="V66" s="2"/>
    </row>
    <row r="67" spans="1:22" x14ac:dyDescent="0.2">
      <c r="A67" s="2" t="s">
        <v>42</v>
      </c>
      <c r="C67" s="2"/>
      <c r="D67" s="2"/>
      <c r="E67" s="2"/>
      <c r="G67" s="5">
        <v>20709</v>
      </c>
      <c r="I67" s="5">
        <f>+'[1]28 FEBRUARY 2021 - COUNCIL ONLY'!I74</f>
        <v>-255</v>
      </c>
      <c r="J67" s="5"/>
      <c r="K67" s="5">
        <f>+'[1]28 FEBRUARY 2021 - COUNCIL ONLY'!K74</f>
        <v>1844</v>
      </c>
      <c r="L67" s="5"/>
      <c r="M67" s="5"/>
      <c r="O67" s="10">
        <f>+G67-I67-K67-M67</f>
        <v>19120</v>
      </c>
      <c r="P67" s="5"/>
      <c r="Q67" s="6"/>
      <c r="R67" s="2"/>
      <c r="V67" s="2"/>
    </row>
    <row r="68" spans="1:22" x14ac:dyDescent="0.2">
      <c r="A68" s="2" t="s">
        <v>43</v>
      </c>
      <c r="C68" s="2"/>
      <c r="D68" s="2"/>
      <c r="E68" s="2"/>
      <c r="G68" s="5">
        <v>7969</v>
      </c>
      <c r="I68" s="5">
        <f>+'[1]31 MARCH 2021 - COUNCIL ONLY'!I75</f>
        <v>-7126</v>
      </c>
      <c r="J68" s="5"/>
      <c r="K68" s="5">
        <f>5222+360+42+137</f>
        <v>5761</v>
      </c>
      <c r="L68" s="5"/>
      <c r="M68" s="5"/>
      <c r="O68" s="10">
        <f>+G68-I68-K68-M68</f>
        <v>9334</v>
      </c>
      <c r="P68" s="5"/>
      <c r="Q68" s="6">
        <v>2</v>
      </c>
      <c r="R68" s="2"/>
      <c r="V68" s="2"/>
    </row>
    <row r="69" spans="1:22" x14ac:dyDescent="0.2">
      <c r="A69" s="2" t="s">
        <v>44</v>
      </c>
      <c r="C69" s="2"/>
      <c r="D69" s="2"/>
      <c r="E69" s="2"/>
      <c r="G69" s="5">
        <v>4963</v>
      </c>
      <c r="I69" s="5">
        <f>+'[1]28 FEBRUARY 2021 - COUNCIL ONLY'!I76</f>
        <v>-44</v>
      </c>
      <c r="J69" s="5"/>
      <c r="K69" s="5">
        <f>+'[1]28 FEBRUARY 2021 - COUNCIL ONLY'!K76</f>
        <v>2014</v>
      </c>
      <c r="L69" s="5"/>
      <c r="M69" s="5">
        <v>-750</v>
      </c>
      <c r="O69" s="10">
        <f>+G69-I69-K69-M69</f>
        <v>3743</v>
      </c>
      <c r="P69" s="5"/>
      <c r="Q69" s="6">
        <v>3</v>
      </c>
      <c r="R69" s="2"/>
      <c r="V69" s="2"/>
    </row>
    <row r="70" spans="1:22" x14ac:dyDescent="0.2">
      <c r="A70" s="2" t="s">
        <v>45</v>
      </c>
      <c r="C70" s="2"/>
      <c r="D70" s="2"/>
      <c r="E70" s="2"/>
      <c r="G70" s="5">
        <v>1750</v>
      </c>
      <c r="I70" s="5"/>
      <c r="J70" s="5"/>
      <c r="K70" s="5"/>
      <c r="L70" s="5"/>
      <c r="M70" s="5">
        <v>-1750</v>
      </c>
      <c r="O70" s="10">
        <f>+G70-I70-K70-M70</f>
        <v>3500</v>
      </c>
      <c r="P70" s="5"/>
      <c r="Q70" s="6">
        <v>4</v>
      </c>
      <c r="R70" s="2"/>
      <c r="V70" s="2"/>
    </row>
    <row r="71" spans="1:22" x14ac:dyDescent="0.2">
      <c r="C71" s="2"/>
      <c r="D71" s="2"/>
      <c r="E71" s="2"/>
      <c r="G71" s="9"/>
      <c r="I71" s="5"/>
      <c r="J71" s="5"/>
      <c r="K71" s="5"/>
      <c r="L71" s="5"/>
      <c r="M71" s="5"/>
      <c r="O71" s="9"/>
      <c r="P71" s="2"/>
      <c r="Q71" s="2"/>
      <c r="R71" s="2"/>
      <c r="S71" s="2"/>
      <c r="T71" s="2"/>
      <c r="U71" s="2"/>
      <c r="V71" s="2"/>
    </row>
    <row r="72" spans="1:22" x14ac:dyDescent="0.2">
      <c r="C72" s="2"/>
      <c r="D72" s="2"/>
      <c r="E72" s="2"/>
      <c r="G72" s="11">
        <f>SUM(G65:G71)</f>
        <v>46554</v>
      </c>
      <c r="H72" s="10"/>
      <c r="I72" s="11">
        <f>SUM(I65:I71)</f>
        <v>-17409</v>
      </c>
      <c r="J72" s="10"/>
      <c r="K72" s="11">
        <f>SUM(K65:K71)</f>
        <v>15747</v>
      </c>
      <c r="L72" s="10"/>
      <c r="M72" s="11">
        <f>SUM(M65:M71)</f>
        <v>0</v>
      </c>
      <c r="N72" s="10"/>
      <c r="O72" s="11">
        <f>SUM(O65:O71)</f>
        <v>48216</v>
      </c>
      <c r="Q72" s="2"/>
    </row>
    <row r="73" spans="1:22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</row>
    <row r="74" spans="1:22" x14ac:dyDescent="0.2">
      <c r="A74" t="s">
        <v>26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</row>
    <row r="75" spans="1:22" x14ac:dyDescent="0.2">
      <c r="A75" s="6" t="s">
        <v>46</v>
      </c>
      <c r="C75" s="2" t="s">
        <v>47</v>
      </c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</row>
    <row r="76" spans="1:22" x14ac:dyDescent="0.2">
      <c r="A76" s="6" t="s">
        <v>48</v>
      </c>
      <c r="C76" s="2" t="s">
        <v>49</v>
      </c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</row>
    <row r="77" spans="1:22" x14ac:dyDescent="0.2">
      <c r="A77" s="6">
        <v>3</v>
      </c>
      <c r="C77" s="2" t="s">
        <v>50</v>
      </c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</row>
    <row r="78" spans="1:22" x14ac:dyDescent="0.2">
      <c r="A78" s="6">
        <v>4</v>
      </c>
      <c r="C78" s="2" t="s">
        <v>51</v>
      </c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</row>
    <row r="79" spans="1:22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22" x14ac:dyDescent="0.2">
      <c r="A80" s="1" t="s">
        <v>0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">
      <c r="A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" t="s">
        <v>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">
      <c r="A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" t="s">
        <v>52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">
      <c r="A85" s="15" t="s">
        <v>53</v>
      </c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</row>
    <row r="86" spans="1:17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">
      <c r="A87" s="1" t="s">
        <v>54</v>
      </c>
      <c r="B87" s="1" t="s">
        <v>55</v>
      </c>
      <c r="D87" s="2"/>
      <c r="E87" s="2"/>
      <c r="F87" s="2"/>
      <c r="G87" s="3" t="s">
        <v>10</v>
      </c>
      <c r="I87" s="1" t="s">
        <v>56</v>
      </c>
      <c r="K87" s="2"/>
      <c r="L87" s="2"/>
      <c r="M87" s="2"/>
      <c r="N87" s="2"/>
      <c r="O87" s="2"/>
      <c r="P87" s="2"/>
      <c r="Q87" s="2"/>
    </row>
    <row r="88" spans="1:17" x14ac:dyDescent="0.2">
      <c r="A88" t="s">
        <v>57</v>
      </c>
      <c r="B88" t="s">
        <v>58</v>
      </c>
      <c r="C88" s="2"/>
      <c r="D88" s="2"/>
      <c r="E88" s="2"/>
      <c r="F88" s="2"/>
      <c r="G88" s="16">
        <v>9.99</v>
      </c>
      <c r="H88" s="2"/>
      <c r="I88" s="2"/>
      <c r="J88" s="2"/>
      <c r="K88" s="2" t="s">
        <v>59</v>
      </c>
      <c r="L88" s="2"/>
      <c r="M88" s="2"/>
    </row>
    <row r="89" spans="1:17" x14ac:dyDescent="0.2">
      <c r="A89" t="s">
        <v>57</v>
      </c>
      <c r="B89" t="s">
        <v>58</v>
      </c>
      <c r="C89" s="2"/>
      <c r="D89" s="2"/>
      <c r="E89" s="2"/>
      <c r="F89" s="2"/>
      <c r="G89" s="16">
        <v>14.39</v>
      </c>
      <c r="H89" s="2"/>
      <c r="I89" s="2"/>
      <c r="J89" s="2"/>
      <c r="K89" s="2" t="s">
        <v>60</v>
      </c>
      <c r="L89" s="2"/>
      <c r="M89" s="2"/>
    </row>
    <row r="90" spans="1:17" x14ac:dyDescent="0.2">
      <c r="A90" t="s">
        <v>57</v>
      </c>
      <c r="B90" t="s">
        <v>58</v>
      </c>
      <c r="C90" s="2"/>
      <c r="D90" s="2"/>
      <c r="E90" s="2"/>
      <c r="F90" s="2"/>
      <c r="G90" s="2">
        <v>59.99</v>
      </c>
      <c r="H90" s="2"/>
      <c r="I90" s="17">
        <v>10</v>
      </c>
      <c r="J90" s="2"/>
      <c r="K90" s="2" t="s">
        <v>61</v>
      </c>
      <c r="L90" s="2"/>
      <c r="M90" s="2"/>
    </row>
    <row r="91" spans="1:17" x14ac:dyDescent="0.2">
      <c r="A91" t="s">
        <v>62</v>
      </c>
      <c r="B91" t="s">
        <v>63</v>
      </c>
      <c r="C91" s="2"/>
      <c r="D91" s="2"/>
      <c r="E91" s="2"/>
      <c r="F91" s="2"/>
      <c r="G91" s="17">
        <v>42</v>
      </c>
      <c r="H91" s="17"/>
      <c r="I91" s="17"/>
      <c r="J91" s="2"/>
      <c r="K91" s="2" t="s">
        <v>64</v>
      </c>
      <c r="L91" s="2"/>
      <c r="M91" s="2"/>
    </row>
    <row r="92" spans="1:17" x14ac:dyDescent="0.2">
      <c r="A92" t="s">
        <v>62</v>
      </c>
      <c r="B92" t="s">
        <v>65</v>
      </c>
      <c r="C92" s="2"/>
      <c r="D92" s="2"/>
      <c r="E92" s="2"/>
      <c r="F92" s="2"/>
      <c r="G92" s="17">
        <v>146.16</v>
      </c>
      <c r="H92" s="17"/>
      <c r="I92" s="17"/>
      <c r="J92" s="2"/>
      <c r="K92" s="2" t="s">
        <v>66</v>
      </c>
      <c r="L92" s="2"/>
      <c r="M92" s="2"/>
    </row>
    <row r="93" spans="1:17" x14ac:dyDescent="0.2">
      <c r="A93" t="s">
        <v>67</v>
      </c>
      <c r="B93" t="s">
        <v>68</v>
      </c>
      <c r="C93" s="2"/>
      <c r="D93" s="2"/>
      <c r="E93" s="2"/>
      <c r="F93" s="2"/>
      <c r="G93" s="17">
        <v>50</v>
      </c>
      <c r="H93" s="17"/>
      <c r="I93" s="17"/>
      <c r="J93" s="2"/>
      <c r="K93" s="2" t="s">
        <v>66</v>
      </c>
      <c r="L93" s="2"/>
      <c r="M93" s="2"/>
    </row>
    <row r="94" spans="1:17" x14ac:dyDescent="0.2">
      <c r="A94" t="s">
        <v>69</v>
      </c>
      <c r="B94" t="s">
        <v>58</v>
      </c>
      <c r="C94" s="2"/>
      <c r="D94" s="2"/>
      <c r="E94" s="2"/>
      <c r="F94" s="2"/>
      <c r="G94" s="17">
        <v>99.14</v>
      </c>
      <c r="H94" s="17"/>
      <c r="I94" s="17"/>
      <c r="J94" s="2"/>
      <c r="K94" s="2" t="s">
        <v>70</v>
      </c>
      <c r="L94" s="2"/>
      <c r="M94" s="2"/>
    </row>
    <row r="95" spans="1:17" x14ac:dyDescent="0.2">
      <c r="A95" t="s">
        <v>71</v>
      </c>
      <c r="B95" t="s">
        <v>72</v>
      </c>
      <c r="C95" s="2"/>
      <c r="D95" s="2"/>
      <c r="E95" s="2"/>
      <c r="F95" s="2"/>
      <c r="G95" s="16">
        <v>33.67</v>
      </c>
      <c r="H95" s="2"/>
      <c r="I95" s="2"/>
      <c r="J95" s="2"/>
      <c r="K95" s="2" t="s">
        <v>73</v>
      </c>
      <c r="L95" s="2"/>
      <c r="M95" s="2"/>
    </row>
    <row r="96" spans="1:17" x14ac:dyDescent="0.2">
      <c r="A96" t="s">
        <v>74</v>
      </c>
      <c r="B96" t="s">
        <v>58</v>
      </c>
      <c r="C96" s="2"/>
      <c r="D96" s="2"/>
      <c r="E96" s="2"/>
      <c r="F96" s="2"/>
      <c r="G96" s="16">
        <v>9.99</v>
      </c>
      <c r="H96" s="2"/>
      <c r="I96" s="2"/>
      <c r="J96" s="2"/>
      <c r="K96" s="2" t="s">
        <v>59</v>
      </c>
      <c r="L96" s="2"/>
      <c r="M96" s="2"/>
    </row>
    <row r="97" spans="1:13" x14ac:dyDescent="0.2">
      <c r="A97" t="s">
        <v>74</v>
      </c>
      <c r="B97" t="s">
        <v>58</v>
      </c>
      <c r="C97" s="2"/>
      <c r="D97" s="2"/>
      <c r="E97" s="2"/>
      <c r="F97" s="2"/>
      <c r="G97" s="16">
        <v>14.39</v>
      </c>
      <c r="H97" s="2"/>
      <c r="I97" s="2"/>
      <c r="J97" s="2"/>
      <c r="K97" s="2" t="s">
        <v>60</v>
      </c>
      <c r="L97" s="2"/>
      <c r="M97" s="2"/>
    </row>
    <row r="98" spans="1:13" x14ac:dyDescent="0.2">
      <c r="A98" t="s">
        <v>75</v>
      </c>
      <c r="B98" t="s">
        <v>63</v>
      </c>
      <c r="C98" s="2"/>
      <c r="D98" s="2"/>
      <c r="E98" s="2"/>
      <c r="F98" s="2"/>
      <c r="G98" s="17">
        <v>30</v>
      </c>
      <c r="H98" s="17"/>
      <c r="I98" s="17"/>
      <c r="J98" s="2"/>
      <c r="K98" s="2" t="s">
        <v>76</v>
      </c>
      <c r="L98" s="2"/>
      <c r="M98" s="2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COWX Peter (EXT)</dc:creator>
  <cp:lastModifiedBy>Peter Cowx</cp:lastModifiedBy>
  <cp:revision>1</cp:revision>
  <dcterms:created xsi:type="dcterms:W3CDTF">2021-04-02T07:02:16Z</dcterms:created>
  <dcterms:modified xsi:type="dcterms:W3CDTF">2021-05-03T08:09:55Z</dcterms:modified>
  <dc:language>en-GB</dc:language>
</cp:coreProperties>
</file>